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20" windowHeight="10800" activeTab="0"/>
  </bookViews>
  <sheets>
    <sheet name="사업신청 견적내용" sheetId="1" r:id="rId1"/>
    <sheet name="지원금 지급 신청서" sheetId="2" r:id="rId2"/>
  </sheets>
  <definedNames>
    <definedName name="_xlfn._FV" hidden="1">#NAME?</definedName>
    <definedName name="_xlnm.Print_Area" localSheetId="0">'사업신청 견적내용'!$A$2:$F$34</definedName>
  </definedNames>
  <calcPr fullCalcOnLoad="1"/>
</workbook>
</file>

<file path=xl/sharedStrings.xml><?xml version="1.0" encoding="utf-8"?>
<sst xmlns="http://schemas.openxmlformats.org/spreadsheetml/2006/main" count="100" uniqueCount="73">
  <si>
    <t>연락처</t>
  </si>
  <si>
    <t xml:space="preserve">공 급 가 액 </t>
  </si>
  <si>
    <t>부 가 세</t>
  </si>
  <si>
    <t>원</t>
  </si>
  <si>
    <t>계</t>
  </si>
  <si>
    <t>업 체 명</t>
  </si>
  <si>
    <t>사업자등록번호</t>
  </si>
  <si>
    <t>연 락 처</t>
  </si>
  <si>
    <t>자부담입금액</t>
  </si>
  <si>
    <t>공급가액의 90%</t>
  </si>
  <si>
    <t>화성상공회의소회장 귀하</t>
  </si>
  <si>
    <t>합계</t>
  </si>
  <si>
    <t>no.</t>
  </si>
  <si>
    <t>품목</t>
  </si>
  <si>
    <t>공급가액</t>
  </si>
  <si>
    <t>부가세</t>
  </si>
  <si>
    <t>수량</t>
  </si>
  <si>
    <t>사업자등록번호</t>
  </si>
  <si>
    <t>규격</t>
  </si>
  <si>
    <t>적재대</t>
  </si>
  <si>
    <t>연락처</t>
  </si>
  <si>
    <t>업체명</t>
  </si>
  <si>
    <t>신청업체명</t>
  </si>
  <si>
    <t>000-00-00000</t>
  </si>
  <si>
    <t>010-00-00111</t>
  </si>
  <si>
    <t>111-11-11111</t>
  </si>
  <si>
    <t>031-354-3641</t>
  </si>
  <si>
    <t>A공급업체</t>
  </si>
  <si>
    <t>B공급업체</t>
  </si>
  <si>
    <t>외</t>
  </si>
  <si>
    <t>A공구</t>
  </si>
  <si>
    <t>B집진기</t>
  </si>
  <si>
    <t>031-354-3000</t>
  </si>
  <si>
    <t>지원금지급은행</t>
  </si>
  <si>
    <t>계좌번호</t>
  </si>
  <si>
    <t>예금주</t>
  </si>
  <si>
    <t>00은행</t>
  </si>
  <si>
    <t>0000-0000000</t>
  </si>
  <si>
    <t>김공구</t>
  </si>
  <si>
    <t>지원금입금은행</t>
  </si>
  <si>
    <t>계좌번호</t>
  </si>
  <si>
    <t>예금주</t>
  </si>
  <si>
    <t>대표자명</t>
  </si>
  <si>
    <t>대표자명</t>
  </si>
  <si>
    <t>김공구(A공구)</t>
  </si>
  <si>
    <t>김집진</t>
  </si>
  <si>
    <t>BB은행</t>
  </si>
  <si>
    <t>bbbb-bbbbbb</t>
  </si>
  <si>
    <t>김집진(B집진기)</t>
  </si>
  <si>
    <t>신청업체명</t>
  </si>
  <si>
    <t>제출처</t>
  </si>
  <si>
    <t>첨부
 서류</t>
  </si>
  <si>
    <t>공급
 업체</t>
  </si>
  <si>
    <t>원</t>
  </si>
  <si>
    <r>
      <t>상기 내용은 사실과 다름이 없으며, 허위로 밝혀질 경우 지원금 반납을 확약하며,</t>
    </r>
    <r>
      <rPr>
        <sz val="10"/>
        <color indexed="8"/>
        <rFont val="맑은 고딕"/>
        <family val="3"/>
      </rPr>
      <t xml:space="preserve"> 
작업환경개선사업이 완료되어 지원금을 신청합니다. </t>
    </r>
  </si>
  <si>
    <t>지원금 지급 신청서</t>
  </si>
  <si>
    <t>품 목</t>
  </si>
  <si>
    <t xml:space="preserve"> 합계(부가세포함)   (a)</t>
  </si>
  <si>
    <t>자부담액   (a-b)</t>
  </si>
  <si>
    <t>지원금신청액</t>
  </si>
  <si>
    <t xml:space="preserve">주   소 : 경기도 화성시 향남읍 토성로 14(행정리 327) 화성상공회의소 2층 소공인특화지원센터
 연락처 : 031-354-3641 </t>
  </si>
  <si>
    <t>1. 완료보고서(지정양식) 1부            2. 견적서(비교 견적서) 각 1부
 3. 세금계산서 각 1부                     4. 공급업체 사업자등록증 각 1부
 5. 공급업체 통장사본 각 1부            6. 자부담금(부가세포함) 입금 확인서 각1부</t>
  </si>
  <si>
    <t>지원금신청액(500만원한도)  (b)</t>
  </si>
  <si>
    <t>[붙임 6] 지원금 지급 신청서</t>
  </si>
  <si>
    <t>2021 1차 생산 공정 환경개선 지원 사업 신청 품목</t>
  </si>
  <si>
    <t>『2021년 1차 생산 공정 환경개선 지원 사업』</t>
  </si>
  <si>
    <t xml:space="preserve">                                                                 대표자       소 공 인    (인)</t>
  </si>
  <si>
    <t>2100X1500</t>
  </si>
  <si>
    <t>1마력</t>
  </si>
  <si>
    <t>집진기</t>
  </si>
  <si>
    <t>2021년  7월  5일</t>
  </si>
  <si>
    <t>소공테크</t>
  </si>
  <si>
    <r>
      <rPr>
        <b/>
        <sz val="11"/>
        <color indexed="10"/>
        <rFont val="맑은 고딕"/>
        <family val="3"/>
      </rPr>
      <t>하늘색 부분</t>
    </r>
    <r>
      <rPr>
        <sz val="11"/>
        <color indexed="10"/>
        <rFont val="맑은 고딕"/>
        <family val="3"/>
      </rPr>
      <t>만 입력</t>
    </r>
    <r>
      <rPr>
        <sz val="11"/>
        <color indexed="8"/>
        <rFont val="맑은 고딕"/>
        <family val="3"/>
      </rPr>
      <t>하시면,</t>
    </r>
    <r>
      <rPr>
        <sz val="11"/>
        <color indexed="10"/>
        <rFont val="맑은 고딕"/>
        <family val="3"/>
      </rPr>
      <t xml:space="preserve"> 생산∙공정</t>
    </r>
    <r>
      <rPr>
        <b/>
        <sz val="11"/>
        <color indexed="10"/>
        <rFont val="맑은 고딕"/>
        <family val="3"/>
      </rPr>
      <t>환경개선 지원 사업 지원금 지급 신청서가 자동 작성</t>
    </r>
    <r>
      <rPr>
        <sz val="11"/>
        <color indexed="8"/>
        <rFont val="맑은 고딕"/>
        <family val="3"/>
      </rPr>
      <t xml:space="preserve">  됩니다.
사전에 승인된 견적업체 내용을 기입하시고, 
다음시트의 자동 작성된 지원금 지급 신청서를 출력하여 </t>
    </r>
    <r>
      <rPr>
        <sz val="11"/>
        <color indexed="10"/>
        <rFont val="맑은 고딕"/>
        <family val="3"/>
      </rPr>
      <t>직인</t>
    </r>
    <r>
      <rPr>
        <sz val="11"/>
        <color indexed="8"/>
        <rFont val="맑은 고딕"/>
        <family val="3"/>
      </rPr>
      <t xml:space="preserve"> 찍어, 첨부서류와 함께 제출해주시기 바랍니다.</t>
    </r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</si>
</sst>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_-;\-* #,##0.0_-;_-* &quot;-&quot;?_-;_-@_-"/>
    <numFmt numFmtId="181" formatCode="_-* #,##0.00_-;\-* #,##0.00_-;_-* &quot;-&quot;?_-;_-@_-"/>
    <numFmt numFmtId="182" formatCode="_-* #,##0_-;\-* #,##0_-;_-* &quot;-&quot;?_-;_-@_-"/>
  </numFmts>
  <fonts count="6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b/>
      <sz val="12"/>
      <color indexed="8"/>
      <name val="맑은 고딕"/>
      <family val="3"/>
    </font>
    <font>
      <sz val="14"/>
      <color indexed="8"/>
      <name val="맑은 고딕"/>
      <family val="3"/>
    </font>
    <font>
      <b/>
      <sz val="14"/>
      <color indexed="8"/>
      <name val="맑은 고딕"/>
      <family val="3"/>
    </font>
    <font>
      <sz val="12"/>
      <color indexed="8"/>
      <name val="맑은 고딕"/>
      <family val="3"/>
    </font>
    <font>
      <b/>
      <sz val="20"/>
      <color indexed="8"/>
      <name val="맑은 고딕"/>
      <family val="3"/>
    </font>
    <font>
      <sz val="20"/>
      <color indexed="8"/>
      <name val="맑은 고딕"/>
      <family val="3"/>
    </font>
    <font>
      <sz val="9"/>
      <color indexed="8"/>
      <name val="맑은 고딕"/>
      <family val="3"/>
    </font>
    <font>
      <b/>
      <sz val="2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2"/>
      <color theme="1"/>
      <name val="Calibri"/>
      <family val="3"/>
    </font>
    <font>
      <sz val="14"/>
      <color theme="1"/>
      <name val="Calibri"/>
      <family val="3"/>
    </font>
    <font>
      <sz val="11"/>
      <color theme="1"/>
      <name val="Calibri Light"/>
      <family val="3"/>
    </font>
    <font>
      <b/>
      <sz val="14"/>
      <color theme="1"/>
      <name val="Calibri"/>
      <family val="3"/>
    </font>
    <font>
      <sz val="11"/>
      <color rgb="FF000000"/>
      <name val="Calibri Light"/>
      <family val="3"/>
    </font>
    <font>
      <sz val="12"/>
      <color theme="1"/>
      <name val="Calibri"/>
      <family val="3"/>
    </font>
    <font>
      <b/>
      <sz val="20"/>
      <color rgb="FF000000"/>
      <name val="Calibri Light"/>
      <family val="3"/>
    </font>
    <font>
      <sz val="20"/>
      <color rgb="FF000000"/>
      <name val="Calibri Light"/>
      <family val="3"/>
    </font>
    <font>
      <sz val="9"/>
      <color rgb="FF000000"/>
      <name val="Calibri Light"/>
      <family val="3"/>
    </font>
    <font>
      <b/>
      <sz val="22"/>
      <color theme="1"/>
      <name val="Calibri"/>
      <family val="3"/>
    </font>
    <font>
      <sz val="10"/>
      <color rgb="FF000000"/>
      <name val="Calibri"/>
      <family val="3"/>
    </font>
    <font>
      <sz val="10"/>
      <color rgb="FF000000"/>
      <name val="Calibri Light"/>
      <family val="3"/>
    </font>
    <font>
      <b/>
      <sz val="14"/>
      <color rgb="FF000000"/>
      <name val="Calibri Light"/>
      <family val="3"/>
    </font>
    <font>
      <b/>
      <sz val="11"/>
      <color rgb="FF000000"/>
      <name val="Calibri Light"/>
      <family val="3"/>
    </font>
    <font>
      <sz val="14"/>
      <color rgb="FF000000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000000"/>
      </right>
      <top style="medium"/>
      <bottom style="medium"/>
    </border>
    <border>
      <left style="thin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56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41" fontId="49" fillId="0" borderId="10" xfId="48" applyFont="1" applyBorder="1" applyAlignment="1">
      <alignment horizontal="center" vertical="center"/>
    </xf>
    <xf numFmtId="41" fontId="49" fillId="0" borderId="11" xfId="48" applyFont="1" applyBorder="1" applyAlignment="1">
      <alignment horizontal="center" vertical="center"/>
    </xf>
    <xf numFmtId="41" fontId="49" fillId="0" borderId="12" xfId="48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41" fontId="50" fillId="0" borderId="11" xfId="48" applyFont="1" applyBorder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50" fillId="0" borderId="13" xfId="48" applyFont="1" applyBorder="1" applyAlignment="1">
      <alignment horizontal="center" vertical="center"/>
    </xf>
    <xf numFmtId="41" fontId="51" fillId="0" borderId="0" xfId="48" applyFont="1" applyAlignment="1">
      <alignment vertical="center"/>
    </xf>
    <xf numFmtId="0" fontId="51" fillId="0" borderId="0" xfId="0" applyFont="1" applyAlignment="1">
      <alignment vertical="center"/>
    </xf>
    <xf numFmtId="41" fontId="50" fillId="6" borderId="14" xfId="48" applyFont="1" applyFill="1" applyBorder="1" applyAlignment="1">
      <alignment horizontal="center" vertical="center"/>
    </xf>
    <xf numFmtId="41" fontId="52" fillId="0" borderId="14" xfId="48" applyFont="1" applyBorder="1" applyAlignment="1">
      <alignment horizontal="center" vertical="center"/>
    </xf>
    <xf numFmtId="41" fontId="53" fillId="0" borderId="15" xfId="48" applyFont="1" applyBorder="1" applyAlignment="1">
      <alignment horizontal="right" vertical="center" wrapText="1"/>
    </xf>
    <xf numFmtId="41" fontId="53" fillId="0" borderId="16" xfId="48" applyFont="1" applyBorder="1" applyAlignment="1">
      <alignment horizontal="right" vertical="center" wrapText="1"/>
    </xf>
    <xf numFmtId="0" fontId="54" fillId="0" borderId="17" xfId="48" applyNumberFormat="1" applyFont="1" applyBorder="1" applyAlignment="1">
      <alignment horizontal="center" vertical="center"/>
    </xf>
    <xf numFmtId="0" fontId="54" fillId="6" borderId="18" xfId="48" applyNumberFormat="1" applyFont="1" applyFill="1" applyBorder="1" applyAlignment="1">
      <alignment horizontal="center" vertical="center"/>
    </xf>
    <xf numFmtId="41" fontId="54" fillId="6" borderId="18" xfId="48" applyFont="1" applyFill="1" applyBorder="1" applyAlignment="1">
      <alignment horizontal="center" vertical="center"/>
    </xf>
    <xf numFmtId="41" fontId="54" fillId="6" borderId="18" xfId="48" applyFont="1" applyFill="1" applyBorder="1" applyAlignment="1">
      <alignment vertical="center"/>
    </xf>
    <xf numFmtId="41" fontId="54" fillId="33" borderId="19" xfId="48" applyFont="1" applyFill="1" applyBorder="1" applyAlignment="1">
      <alignment vertical="center"/>
    </xf>
    <xf numFmtId="41" fontId="49" fillId="0" borderId="14" xfId="48" applyFont="1" applyBorder="1" applyAlignment="1">
      <alignment horizontal="center" vertical="center"/>
    </xf>
    <xf numFmtId="41" fontId="49" fillId="0" borderId="14" xfId="48" applyFont="1" applyBorder="1" applyAlignment="1">
      <alignment vertical="center"/>
    </xf>
    <xf numFmtId="41" fontId="49" fillId="0" borderId="20" xfId="48" applyFont="1" applyBorder="1" applyAlignment="1">
      <alignment vertical="center"/>
    </xf>
    <xf numFmtId="41" fontId="49" fillId="0" borderId="21" xfId="48" applyFont="1" applyBorder="1" applyAlignment="1">
      <alignment horizontal="center" vertical="center"/>
    </xf>
    <xf numFmtId="41" fontId="50" fillId="0" borderId="18" xfId="48" applyFont="1" applyBorder="1" applyAlignment="1">
      <alignment horizontal="center" vertical="center"/>
    </xf>
    <xf numFmtId="41" fontId="53" fillId="0" borderId="22" xfId="48" applyFont="1" applyBorder="1" applyAlignment="1">
      <alignment horizontal="right" vertical="center" wrapText="1"/>
    </xf>
    <xf numFmtId="41" fontId="53" fillId="33" borderId="16" xfId="48" applyNumberFormat="1" applyFont="1" applyFill="1" applyBorder="1" applyAlignment="1">
      <alignment vertical="center" wrapText="1"/>
    </xf>
    <xf numFmtId="41" fontId="53" fillId="33" borderId="16" xfId="48" applyFont="1" applyFill="1" applyBorder="1" applyAlignment="1">
      <alignment vertical="center" wrapText="1"/>
    </xf>
    <xf numFmtId="41" fontId="55" fillId="0" borderId="0" xfId="48" applyFont="1" applyBorder="1" applyAlignment="1">
      <alignment horizontal="center" vertical="center" wrapText="1"/>
    </xf>
    <xf numFmtId="41" fontId="56" fillId="0" borderId="0" xfId="48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/>
    </xf>
    <xf numFmtId="41" fontId="53" fillId="3" borderId="22" xfId="48" applyFont="1" applyFill="1" applyBorder="1" applyAlignment="1">
      <alignment horizontal="right" vertical="center" wrapText="1"/>
    </xf>
    <xf numFmtId="41" fontId="53" fillId="3" borderId="23" xfId="48" applyFont="1" applyFill="1" applyBorder="1" applyAlignment="1">
      <alignment horizontal="right" vertical="center" wrapText="1"/>
    </xf>
    <xf numFmtId="41" fontId="53" fillId="2" borderId="14" xfId="48" applyFont="1" applyFill="1" applyBorder="1" applyAlignment="1">
      <alignment horizontal="center" vertical="center" wrapText="1"/>
    </xf>
    <xf numFmtId="41" fontId="57" fillId="2" borderId="17" xfId="48" applyFont="1" applyFill="1" applyBorder="1" applyAlignment="1">
      <alignment horizontal="center" vertical="center" wrapText="1"/>
    </xf>
    <xf numFmtId="41" fontId="57" fillId="2" borderId="24" xfId="48" applyFont="1" applyFill="1" applyBorder="1" applyAlignment="1">
      <alignment vertical="center" wrapText="1"/>
    </xf>
    <xf numFmtId="41" fontId="52" fillId="0" borderId="25" xfId="48" applyFont="1" applyBorder="1" applyAlignment="1">
      <alignment horizontal="center" vertical="center"/>
    </xf>
    <xf numFmtId="41" fontId="52" fillId="0" borderId="21" xfId="48" applyFont="1" applyBorder="1" applyAlignment="1">
      <alignment horizontal="center" vertical="center"/>
    </xf>
    <xf numFmtId="41" fontId="50" fillId="6" borderId="26" xfId="48" applyFont="1" applyFill="1" applyBorder="1" applyAlignment="1">
      <alignment horizontal="center" vertical="center"/>
    </xf>
    <xf numFmtId="41" fontId="50" fillId="6" borderId="27" xfId="48" applyFont="1" applyFill="1" applyBorder="1" applyAlignment="1">
      <alignment horizontal="center" vertical="center"/>
    </xf>
    <xf numFmtId="41" fontId="52" fillId="0" borderId="28" xfId="48" applyFont="1" applyBorder="1" applyAlignment="1">
      <alignment horizontal="center" vertical="center"/>
    </xf>
    <xf numFmtId="41" fontId="52" fillId="0" borderId="29" xfId="48" applyFont="1" applyBorder="1" applyAlignment="1">
      <alignment horizontal="center" vertical="center"/>
    </xf>
    <xf numFmtId="41" fontId="52" fillId="0" borderId="30" xfId="48" applyFont="1" applyBorder="1" applyAlignment="1">
      <alignment horizontal="center" vertical="center"/>
    </xf>
    <xf numFmtId="41" fontId="52" fillId="0" borderId="31" xfId="48" applyFont="1" applyBorder="1" applyAlignment="1">
      <alignment horizontal="center" vertical="center"/>
    </xf>
    <xf numFmtId="0" fontId="1" fillId="5" borderId="0" xfId="48" applyNumberFormat="1" applyFont="1" applyFill="1" applyBorder="1" applyAlignment="1">
      <alignment horizontal="center" vertical="center" wrapText="1"/>
    </xf>
    <xf numFmtId="0" fontId="0" fillId="5" borderId="0" xfId="48" applyNumberFormat="1" applyFont="1" applyFill="1" applyBorder="1" applyAlignment="1">
      <alignment horizontal="center" vertical="center"/>
    </xf>
    <xf numFmtId="41" fontId="50" fillId="6" borderId="11" xfId="48" applyFont="1" applyFill="1" applyBorder="1" applyAlignment="1">
      <alignment horizontal="center" vertical="center"/>
    </xf>
    <xf numFmtId="41" fontId="50" fillId="6" borderId="12" xfId="48" applyFont="1" applyFill="1" applyBorder="1" applyAlignment="1">
      <alignment horizontal="center" vertical="center"/>
    </xf>
    <xf numFmtId="41" fontId="50" fillId="6" borderId="18" xfId="48" applyFont="1" applyFill="1" applyBorder="1" applyAlignment="1">
      <alignment horizontal="center" vertical="center"/>
    </xf>
    <xf numFmtId="41" fontId="50" fillId="6" borderId="19" xfId="48" applyFont="1" applyFill="1" applyBorder="1" applyAlignment="1">
      <alignment horizontal="center" vertical="center"/>
    </xf>
    <xf numFmtId="41" fontId="50" fillId="6" borderId="32" xfId="48" applyFont="1" applyFill="1" applyBorder="1" applyAlignment="1">
      <alignment horizontal="center" vertical="center"/>
    </xf>
    <xf numFmtId="41" fontId="50" fillId="6" borderId="33" xfId="48" applyFont="1" applyFill="1" applyBorder="1" applyAlignment="1">
      <alignment horizontal="center" vertical="center"/>
    </xf>
    <xf numFmtId="41" fontId="58" fillId="0" borderId="34" xfId="48" applyFont="1" applyBorder="1" applyAlignment="1">
      <alignment horizontal="center" vertical="center"/>
    </xf>
    <xf numFmtId="41" fontId="58" fillId="0" borderId="14" xfId="48" applyFont="1" applyBorder="1" applyAlignment="1">
      <alignment horizontal="center" vertical="center"/>
    </xf>
    <xf numFmtId="41" fontId="58" fillId="0" borderId="20" xfId="48" applyFont="1" applyBorder="1" applyAlignment="1">
      <alignment horizontal="center" vertical="center"/>
    </xf>
    <xf numFmtId="41" fontId="50" fillId="6" borderId="35" xfId="48" applyFont="1" applyFill="1" applyBorder="1" applyAlignment="1">
      <alignment horizontal="center" vertical="center"/>
    </xf>
    <xf numFmtId="41" fontId="50" fillId="6" borderId="36" xfId="48" applyFont="1" applyFill="1" applyBorder="1" applyAlignment="1">
      <alignment horizontal="center" vertical="center"/>
    </xf>
    <xf numFmtId="41" fontId="50" fillId="6" borderId="37" xfId="48" applyFont="1" applyFill="1" applyBorder="1" applyAlignment="1">
      <alignment horizontal="center" vertical="center"/>
    </xf>
    <xf numFmtId="41" fontId="54" fillId="6" borderId="38" xfId="48" applyFont="1" applyFill="1" applyBorder="1" applyAlignment="1">
      <alignment horizontal="center" vertical="center"/>
    </xf>
    <xf numFmtId="41" fontId="54" fillId="6" borderId="39" xfId="48" applyFont="1" applyFill="1" applyBorder="1" applyAlignment="1">
      <alignment horizontal="center" vertical="center"/>
    </xf>
    <xf numFmtId="41" fontId="54" fillId="6" borderId="40" xfId="48" applyFont="1" applyFill="1" applyBorder="1" applyAlignment="1">
      <alignment horizontal="center" vertical="center"/>
    </xf>
    <xf numFmtId="41" fontId="54" fillId="6" borderId="24" xfId="48" applyFont="1" applyFill="1" applyBorder="1" applyAlignment="1">
      <alignment horizontal="center" vertical="center"/>
    </xf>
    <xf numFmtId="41" fontId="54" fillId="6" borderId="32" xfId="48" applyFont="1" applyFill="1" applyBorder="1" applyAlignment="1">
      <alignment horizontal="center" vertical="center"/>
    </xf>
    <xf numFmtId="41" fontId="54" fillId="6" borderId="33" xfId="48" applyFont="1" applyFill="1" applyBorder="1" applyAlignment="1">
      <alignment horizontal="center" vertical="center"/>
    </xf>
    <xf numFmtId="41" fontId="49" fillId="0" borderId="34" xfId="48" applyFont="1" applyBorder="1" applyAlignment="1">
      <alignment horizontal="center" vertical="center"/>
    </xf>
    <xf numFmtId="41" fontId="49" fillId="0" borderId="14" xfId="48" applyFont="1" applyBorder="1" applyAlignment="1">
      <alignment horizontal="center" vertical="center"/>
    </xf>
    <xf numFmtId="41" fontId="49" fillId="0" borderId="25" xfId="48" applyFont="1" applyBorder="1" applyAlignment="1">
      <alignment horizontal="center" vertical="center"/>
    </xf>
    <xf numFmtId="41" fontId="49" fillId="0" borderId="21" xfId="48" applyFont="1" applyBorder="1" applyAlignment="1">
      <alignment horizontal="center" vertical="center"/>
    </xf>
    <xf numFmtId="41" fontId="52" fillId="0" borderId="38" xfId="48" applyFont="1" applyBorder="1" applyAlignment="1">
      <alignment horizontal="center" vertical="center"/>
    </xf>
    <xf numFmtId="41" fontId="52" fillId="0" borderId="41" xfId="48" applyFont="1" applyBorder="1" applyAlignment="1">
      <alignment horizontal="center" vertical="center"/>
    </xf>
    <xf numFmtId="41" fontId="50" fillId="6" borderId="42" xfId="48" applyFont="1" applyFill="1" applyBorder="1" applyAlignment="1">
      <alignment horizontal="center" vertical="center"/>
    </xf>
    <xf numFmtId="41" fontId="50" fillId="6" borderId="43" xfId="48" applyFont="1" applyFill="1" applyBorder="1" applyAlignment="1">
      <alignment horizontal="center" vertical="center"/>
    </xf>
    <xf numFmtId="41" fontId="59" fillId="33" borderId="35" xfId="48" applyFont="1" applyFill="1" applyBorder="1" applyAlignment="1">
      <alignment horizontal="center" vertical="center" wrapText="1"/>
    </xf>
    <xf numFmtId="41" fontId="59" fillId="33" borderId="44" xfId="48" applyFont="1" applyFill="1" applyBorder="1" applyAlignment="1">
      <alignment horizontal="center" vertical="center" wrapText="1"/>
    </xf>
    <xf numFmtId="41" fontId="60" fillId="2" borderId="45" xfId="48" applyFont="1" applyFill="1" applyBorder="1" applyAlignment="1">
      <alignment horizontal="center" vertical="center" wrapText="1"/>
    </xf>
    <xf numFmtId="41" fontId="60" fillId="2" borderId="17" xfId="48" applyFont="1" applyFill="1" applyBorder="1" applyAlignment="1">
      <alignment horizontal="center" vertical="center" wrapText="1"/>
    </xf>
    <xf numFmtId="41" fontId="60" fillId="2" borderId="24" xfId="48" applyFont="1" applyFill="1" applyBorder="1" applyAlignment="1">
      <alignment horizontal="center" vertical="center" wrapText="1"/>
    </xf>
    <xf numFmtId="41" fontId="59" fillId="3" borderId="35" xfId="48" applyFont="1" applyFill="1" applyBorder="1" applyAlignment="1">
      <alignment horizontal="center" vertical="center" wrapText="1"/>
    </xf>
    <xf numFmtId="41" fontId="59" fillId="3" borderId="44" xfId="48" applyFont="1" applyFill="1" applyBorder="1" applyAlignment="1">
      <alignment horizontal="center" vertical="center" wrapText="1"/>
    </xf>
    <xf numFmtId="41" fontId="59" fillId="3" borderId="18" xfId="48" applyFont="1" applyFill="1" applyBorder="1" applyAlignment="1">
      <alignment horizontal="right" vertical="center" wrapText="1"/>
    </xf>
    <xf numFmtId="41" fontId="53" fillId="0" borderId="28" xfId="48" applyFont="1" applyBorder="1" applyAlignment="1">
      <alignment horizontal="center" vertical="center" wrapText="1"/>
    </xf>
    <xf numFmtId="41" fontId="53" fillId="0" borderId="0" xfId="48" applyFont="1" applyBorder="1" applyAlignment="1">
      <alignment horizontal="center" vertical="center" wrapText="1"/>
    </xf>
    <xf numFmtId="41" fontId="53" fillId="0" borderId="46" xfId="48" applyFont="1" applyBorder="1" applyAlignment="1">
      <alignment horizontal="center" vertical="center" wrapText="1"/>
    </xf>
    <xf numFmtId="41" fontId="53" fillId="0" borderId="28" xfId="48" applyFont="1" applyBorder="1" applyAlignment="1">
      <alignment vertical="center" wrapText="1"/>
    </xf>
    <xf numFmtId="41" fontId="53" fillId="0" borderId="0" xfId="48" applyFont="1" applyBorder="1" applyAlignment="1">
      <alignment vertical="center" wrapText="1"/>
    </xf>
    <xf numFmtId="41" fontId="53" fillId="0" borderId="46" xfId="48" applyFont="1" applyBorder="1" applyAlignment="1">
      <alignment vertical="center" wrapText="1"/>
    </xf>
    <xf numFmtId="41" fontId="59" fillId="2" borderId="42" xfId="48" applyFont="1" applyFill="1" applyBorder="1" applyAlignment="1">
      <alignment horizontal="center" vertical="center" wrapText="1"/>
    </xf>
    <xf numFmtId="41" fontId="60" fillId="0" borderId="18" xfId="48" applyFont="1" applyBorder="1" applyAlignment="1">
      <alignment horizontal="center" vertical="center" wrapText="1"/>
    </xf>
    <xf numFmtId="41" fontId="59" fillId="33" borderId="18" xfId="48" applyFont="1" applyFill="1" applyBorder="1" applyAlignment="1">
      <alignment horizontal="center" vertical="center" wrapText="1"/>
    </xf>
    <xf numFmtId="41" fontId="61" fillId="0" borderId="28" xfId="48" applyFont="1" applyBorder="1" applyAlignment="1">
      <alignment horizontal="left" vertical="center" wrapText="1"/>
    </xf>
    <xf numFmtId="41" fontId="61" fillId="0" borderId="0" xfId="48" applyFont="1" applyBorder="1" applyAlignment="1">
      <alignment horizontal="left" vertical="center" wrapText="1"/>
    </xf>
    <xf numFmtId="41" fontId="61" fillId="0" borderId="46" xfId="48" applyFont="1" applyBorder="1" applyAlignment="1">
      <alignment horizontal="left" vertical="center" wrapText="1"/>
    </xf>
    <xf numFmtId="41" fontId="60" fillId="0" borderId="28" xfId="48" applyFont="1" applyBorder="1" applyAlignment="1">
      <alignment horizontal="center" vertical="center" wrapText="1"/>
    </xf>
    <xf numFmtId="41" fontId="60" fillId="0" borderId="0" xfId="48" applyFont="1" applyBorder="1" applyAlignment="1">
      <alignment horizontal="center" vertical="center" wrapText="1"/>
    </xf>
    <xf numFmtId="41" fontId="60" fillId="0" borderId="46" xfId="48" applyFont="1" applyBorder="1" applyAlignment="1">
      <alignment horizontal="center" vertical="center" wrapText="1"/>
    </xf>
    <xf numFmtId="41" fontId="60" fillId="3" borderId="32" xfId="48" applyFont="1" applyFill="1" applyBorder="1" applyAlignment="1">
      <alignment horizontal="center" vertical="center" wrapText="1"/>
    </xf>
    <xf numFmtId="182" fontId="59" fillId="3" borderId="32" xfId="48" applyNumberFormat="1" applyFont="1" applyFill="1" applyBorder="1" applyAlignment="1">
      <alignment horizontal="right" vertical="center" wrapText="1"/>
    </xf>
    <xf numFmtId="41" fontId="53" fillId="3" borderId="47" xfId="48" applyFont="1" applyFill="1" applyBorder="1" applyAlignment="1">
      <alignment horizontal="center" vertical="center" wrapText="1"/>
    </xf>
    <xf numFmtId="41" fontId="53" fillId="3" borderId="48" xfId="48" applyFont="1" applyFill="1" applyBorder="1" applyAlignment="1">
      <alignment horizontal="center" vertical="center" wrapText="1"/>
    </xf>
    <xf numFmtId="41" fontId="53" fillId="3" borderId="49" xfId="48" applyFont="1" applyFill="1" applyBorder="1" applyAlignment="1">
      <alignment horizontal="center" vertical="center" wrapText="1"/>
    </xf>
    <xf numFmtId="41" fontId="53" fillId="3" borderId="50" xfId="48" applyFont="1" applyFill="1" applyBorder="1" applyAlignment="1">
      <alignment horizontal="right" vertical="center" wrapText="1"/>
    </xf>
    <xf numFmtId="41" fontId="53" fillId="3" borderId="48" xfId="48" applyFont="1" applyFill="1" applyBorder="1" applyAlignment="1">
      <alignment horizontal="right" vertical="center" wrapText="1"/>
    </xf>
    <xf numFmtId="41" fontId="59" fillId="2" borderId="51" xfId="48" applyFont="1" applyFill="1" applyBorder="1" applyAlignment="1">
      <alignment horizontal="center" vertical="center" wrapText="1"/>
    </xf>
    <xf numFmtId="41" fontId="59" fillId="2" borderId="52" xfId="48" applyFont="1" applyFill="1" applyBorder="1" applyAlignment="1">
      <alignment horizontal="center" vertical="center" wrapText="1"/>
    </xf>
    <xf numFmtId="41" fontId="60" fillId="3" borderId="18" xfId="48" applyFont="1" applyFill="1" applyBorder="1" applyAlignment="1">
      <alignment horizontal="center" vertical="center" wrapText="1"/>
    </xf>
    <xf numFmtId="41" fontId="60" fillId="2" borderId="42" xfId="48" applyFont="1" applyFill="1" applyBorder="1" applyAlignment="1">
      <alignment horizontal="center" vertical="center" wrapText="1"/>
    </xf>
    <xf numFmtId="41" fontId="53" fillId="0" borderId="53" xfId="48" applyFont="1" applyBorder="1" applyAlignment="1">
      <alignment horizontal="center" vertical="center" wrapText="1"/>
    </xf>
    <xf numFmtId="41" fontId="53" fillId="0" borderId="54" xfId="48" applyFont="1" applyBorder="1" applyAlignment="1">
      <alignment horizontal="center" vertical="center" wrapText="1"/>
    </xf>
    <xf numFmtId="41" fontId="53" fillId="0" borderId="16" xfId="48" applyFont="1" applyBorder="1" applyAlignment="1">
      <alignment horizontal="center" vertical="center" wrapText="1"/>
    </xf>
    <xf numFmtId="41" fontId="53" fillId="0" borderId="15" xfId="48" applyFont="1" applyBorder="1" applyAlignment="1">
      <alignment horizontal="right" vertical="center" wrapText="1"/>
    </xf>
    <xf numFmtId="41" fontId="53" fillId="0" borderId="54" xfId="48" applyFont="1" applyBorder="1" applyAlignment="1">
      <alignment horizontal="right" vertical="center" wrapText="1"/>
    </xf>
    <xf numFmtId="41" fontId="53" fillId="0" borderId="47" xfId="48" applyFont="1" applyBorder="1" applyAlignment="1">
      <alignment horizontal="center" vertical="center" wrapText="1"/>
    </xf>
    <xf numFmtId="41" fontId="53" fillId="0" borderId="48" xfId="48" applyFont="1" applyBorder="1" applyAlignment="1">
      <alignment horizontal="center" vertical="center" wrapText="1"/>
    </xf>
    <xf numFmtId="41" fontId="53" fillId="0" borderId="49" xfId="48" applyFont="1" applyBorder="1" applyAlignment="1">
      <alignment horizontal="center" vertical="center" wrapText="1"/>
    </xf>
    <xf numFmtId="41" fontId="53" fillId="3" borderId="55" xfId="48" applyFont="1" applyFill="1" applyBorder="1" applyAlignment="1">
      <alignment horizontal="center" vertical="center" wrapText="1"/>
    </xf>
    <xf numFmtId="41" fontId="53" fillId="3" borderId="56" xfId="48" applyFont="1" applyFill="1" applyBorder="1" applyAlignment="1">
      <alignment horizontal="center" vertical="center" wrapText="1"/>
    </xf>
    <xf numFmtId="41" fontId="53" fillId="3" borderId="57" xfId="48" applyFont="1" applyFill="1" applyBorder="1" applyAlignment="1">
      <alignment horizontal="center" vertical="center" wrapText="1"/>
    </xf>
    <xf numFmtId="41" fontId="53" fillId="3" borderId="15" xfId="48" applyFont="1" applyFill="1" applyBorder="1" applyAlignment="1">
      <alignment horizontal="right" vertical="center" wrapText="1"/>
    </xf>
    <xf numFmtId="41" fontId="53" fillId="3" borderId="54" xfId="48" applyFont="1" applyFill="1" applyBorder="1" applyAlignment="1">
      <alignment horizontal="right" vertical="center" wrapText="1"/>
    </xf>
    <xf numFmtId="41" fontId="53" fillId="0" borderId="17" xfId="48" applyFont="1" applyBorder="1" applyAlignment="1">
      <alignment horizontal="center" vertical="center" wrapText="1"/>
    </xf>
    <xf numFmtId="41" fontId="53" fillId="0" borderId="18" xfId="48" applyFont="1" applyBorder="1" applyAlignment="1">
      <alignment horizontal="center" vertical="center" wrapText="1"/>
    </xf>
    <xf numFmtId="41" fontId="62" fillId="2" borderId="26" xfId="48" applyFont="1" applyFill="1" applyBorder="1" applyAlignment="1">
      <alignment horizontal="center" vertical="center" wrapText="1"/>
    </xf>
    <xf numFmtId="41" fontId="62" fillId="2" borderId="58" xfId="48" applyFont="1" applyFill="1" applyBorder="1" applyAlignment="1">
      <alignment horizontal="center" vertical="center" wrapText="1"/>
    </xf>
    <xf numFmtId="41" fontId="62" fillId="2" borderId="27" xfId="48" applyFont="1" applyFill="1" applyBorder="1" applyAlignment="1">
      <alignment horizontal="center" vertical="center" wrapText="1"/>
    </xf>
    <xf numFmtId="41" fontId="63" fillId="8" borderId="38" xfId="48" applyFont="1" applyFill="1" applyBorder="1" applyAlignment="1">
      <alignment horizontal="center" vertical="center" wrapText="1"/>
    </xf>
    <xf numFmtId="41" fontId="56" fillId="8" borderId="39" xfId="48" applyFont="1" applyFill="1" applyBorder="1" applyAlignment="1">
      <alignment horizontal="center" vertical="center" wrapText="1"/>
    </xf>
    <xf numFmtId="41" fontId="56" fillId="8" borderId="40" xfId="48" applyFont="1" applyFill="1" applyBorder="1" applyAlignment="1">
      <alignment horizontal="center" vertical="center" wrapText="1"/>
    </xf>
    <xf numFmtId="41" fontId="53" fillId="2" borderId="25" xfId="48" applyFont="1" applyFill="1" applyBorder="1" applyAlignment="1">
      <alignment horizontal="center" vertical="center" wrapText="1"/>
    </xf>
    <xf numFmtId="41" fontId="53" fillId="2" borderId="59" xfId="48" applyFont="1" applyFill="1" applyBorder="1" applyAlignment="1">
      <alignment horizontal="center" vertical="center" wrapText="1"/>
    </xf>
    <xf numFmtId="41" fontId="62" fillId="2" borderId="60" xfId="48" applyFont="1" applyFill="1" applyBorder="1" applyAlignment="1">
      <alignment horizontal="center" vertical="center" wrapText="1"/>
    </xf>
    <xf numFmtId="41" fontId="53" fillId="2" borderId="61" xfId="48" applyFont="1" applyFill="1" applyBorder="1" applyAlignment="1">
      <alignment horizontal="center" vertical="center" wrapText="1"/>
    </xf>
    <xf numFmtId="41" fontId="53" fillId="2" borderId="62" xfId="48" applyFont="1" applyFill="1" applyBorder="1" applyAlignment="1">
      <alignment horizontal="center" vertical="center" wrapText="1"/>
    </xf>
    <xf numFmtId="41" fontId="53" fillId="2" borderId="63" xfId="48" applyFont="1" applyFill="1" applyBorder="1" applyAlignment="1">
      <alignment horizontal="center" vertical="center" wrapText="1"/>
    </xf>
    <xf numFmtId="41" fontId="53" fillId="2" borderId="64" xfId="48" applyFont="1" applyFill="1" applyBorder="1" applyAlignment="1">
      <alignment horizontal="center" vertical="center" wrapText="1"/>
    </xf>
    <xf numFmtId="41" fontId="53" fillId="2" borderId="65" xfId="48" applyFont="1" applyFill="1" applyBorder="1" applyAlignment="1">
      <alignment horizontal="center" vertical="center" wrapText="1"/>
    </xf>
    <xf numFmtId="41" fontId="53" fillId="33" borderId="53" xfId="48" applyNumberFormat="1" applyFont="1" applyFill="1" applyBorder="1" applyAlignment="1">
      <alignment horizontal="center" vertical="center" wrapText="1"/>
    </xf>
    <xf numFmtId="41" fontId="53" fillId="33" borderId="54" xfId="48" applyNumberFormat="1" applyFont="1" applyFill="1" applyBorder="1" applyAlignment="1">
      <alignment horizontal="center" vertical="center" wrapText="1"/>
    </xf>
    <xf numFmtId="41" fontId="53" fillId="33" borderId="53" xfId="48" applyFont="1" applyFill="1" applyBorder="1" applyAlignment="1">
      <alignment horizontal="center" vertical="center" wrapText="1"/>
    </xf>
    <xf numFmtId="41" fontId="53" fillId="33" borderId="54" xfId="48" applyFont="1" applyFill="1" applyBorder="1" applyAlignment="1">
      <alignment horizontal="center" vertical="center" wrapText="1"/>
    </xf>
    <xf numFmtId="41" fontId="53" fillId="33" borderId="15" xfId="48" applyFont="1" applyFill="1" applyBorder="1" applyAlignment="1">
      <alignment horizontal="right" vertical="center" wrapText="1"/>
    </xf>
    <xf numFmtId="41" fontId="53" fillId="33" borderId="54" xfId="48" applyFont="1" applyFill="1" applyBorder="1" applyAlignment="1">
      <alignment horizontal="right" vertical="center" wrapText="1"/>
    </xf>
    <xf numFmtId="41" fontId="53" fillId="33" borderId="16" xfId="48" applyFont="1" applyFill="1" applyBorder="1" applyAlignment="1">
      <alignment horizontal="center" vertical="center" wrapText="1"/>
    </xf>
    <xf numFmtId="41" fontId="57" fillId="0" borderId="66" xfId="48" applyFont="1" applyBorder="1" applyAlignment="1">
      <alignment horizontal="left" vertical="center" wrapText="1"/>
    </xf>
    <xf numFmtId="41" fontId="57" fillId="0" borderId="67" xfId="48" applyFont="1" applyBorder="1" applyAlignment="1">
      <alignment horizontal="left" vertical="center" wrapText="1"/>
    </xf>
    <xf numFmtId="41" fontId="60" fillId="0" borderId="36" xfId="48" applyFont="1" applyBorder="1" applyAlignment="1">
      <alignment horizontal="left" vertical="center" wrapText="1"/>
    </xf>
    <xf numFmtId="41" fontId="60" fillId="0" borderId="37" xfId="48" applyFont="1" applyBorder="1" applyAlignment="1">
      <alignment horizontal="left" vertical="center" wrapText="1"/>
    </xf>
    <xf numFmtId="41" fontId="56" fillId="8" borderId="30" xfId="48" applyFont="1" applyFill="1" applyBorder="1" applyAlignment="1">
      <alignment horizontal="center" vertical="center" wrapText="1"/>
    </xf>
    <xf numFmtId="41" fontId="56" fillId="8" borderId="68" xfId="48" applyFont="1" applyFill="1" applyBorder="1" applyAlignment="1">
      <alignment horizontal="center" vertical="center" wrapText="1"/>
    </xf>
    <xf numFmtId="41" fontId="56" fillId="8" borderId="69" xfId="48" applyFont="1" applyFill="1" applyBorder="1" applyAlignment="1">
      <alignment horizontal="center" vertical="center" wrapText="1"/>
    </xf>
    <xf numFmtId="41" fontId="59" fillId="3" borderId="70" xfId="48" applyFont="1" applyFill="1" applyBorder="1" applyAlignment="1">
      <alignment horizontal="center" vertical="center" wrapText="1"/>
    </xf>
    <xf numFmtId="41" fontId="59" fillId="3" borderId="71" xfId="48" applyFont="1" applyFill="1" applyBorder="1" applyAlignment="1">
      <alignment horizontal="center" vertical="center" wrapText="1"/>
    </xf>
    <xf numFmtId="41" fontId="59" fillId="2" borderId="72" xfId="48" applyFont="1" applyFill="1" applyBorder="1" applyAlignment="1">
      <alignment horizontal="center" vertical="center" wrapText="1"/>
    </xf>
    <xf numFmtId="41" fontId="59" fillId="0" borderId="35" xfId="48" applyFont="1" applyBorder="1" applyAlignment="1">
      <alignment horizontal="center" vertical="center" wrapText="1"/>
    </xf>
    <xf numFmtId="41" fontId="59" fillId="0" borderId="37" xfId="48" applyFont="1" applyBorder="1" applyAlignment="1">
      <alignment horizontal="center" vertical="center" wrapText="1"/>
    </xf>
    <xf numFmtId="41" fontId="59" fillId="3" borderId="37" xfId="48" applyFont="1" applyFill="1" applyBorder="1" applyAlignment="1">
      <alignment horizontal="center" vertical="center" wrapText="1"/>
    </xf>
    <xf numFmtId="41" fontId="59" fillId="3" borderId="67" xfId="48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="70" zoomScaleNormal="70" workbookViewId="0" topLeftCell="A1">
      <selection activeCell="L10" sqref="L10"/>
    </sheetView>
  </sheetViews>
  <sheetFormatPr defaultColWidth="9.140625" defaultRowHeight="15"/>
  <cols>
    <col min="1" max="1" width="4.7109375" style="1" customWidth="1"/>
    <col min="2" max="2" width="21.00390625" style="1" customWidth="1"/>
    <col min="3" max="3" width="32.28125" style="1" customWidth="1"/>
    <col min="4" max="4" width="11.421875" style="7" customWidth="1"/>
    <col min="5" max="5" width="22.8515625" style="1" customWidth="1"/>
    <col min="6" max="6" width="21.28125" style="1" customWidth="1"/>
  </cols>
  <sheetData>
    <row r="1" spans="1:6" ht="78.75" customHeight="1" thickBot="1">
      <c r="A1" s="44" t="s">
        <v>72</v>
      </c>
      <c r="B1" s="45"/>
      <c r="C1" s="45"/>
      <c r="D1" s="45"/>
      <c r="E1" s="45"/>
      <c r="F1" s="45"/>
    </row>
    <row r="2" spans="1:6" ht="57" customHeight="1" thickBot="1">
      <c r="A2" s="52" t="s">
        <v>64</v>
      </c>
      <c r="B2" s="53"/>
      <c r="C2" s="53"/>
      <c r="D2" s="53"/>
      <c r="E2" s="53"/>
      <c r="F2" s="54"/>
    </row>
    <row r="3" spans="1:6" s="5" customFormat="1" ht="40.5" customHeight="1" thickBot="1">
      <c r="A3" s="36" t="s">
        <v>22</v>
      </c>
      <c r="B3" s="37"/>
      <c r="C3" s="11" t="s">
        <v>71</v>
      </c>
      <c r="D3" s="12" t="s">
        <v>20</v>
      </c>
      <c r="E3" s="38" t="s">
        <v>26</v>
      </c>
      <c r="F3" s="39"/>
    </row>
    <row r="4" spans="1:6" s="5" customFormat="1" ht="27.75" customHeight="1">
      <c r="A4" s="40" t="s">
        <v>27</v>
      </c>
      <c r="B4" s="41"/>
      <c r="C4" s="6" t="s">
        <v>21</v>
      </c>
      <c r="D4" s="46" t="s">
        <v>30</v>
      </c>
      <c r="E4" s="46"/>
      <c r="F4" s="47"/>
    </row>
    <row r="5" spans="1:6" s="5" customFormat="1" ht="27.75" customHeight="1">
      <c r="A5" s="40"/>
      <c r="B5" s="41"/>
      <c r="C5" s="6" t="s">
        <v>43</v>
      </c>
      <c r="D5" s="55" t="s">
        <v>38</v>
      </c>
      <c r="E5" s="56"/>
      <c r="F5" s="57"/>
    </row>
    <row r="6" spans="1:6" s="5" customFormat="1" ht="27.75" customHeight="1">
      <c r="A6" s="40"/>
      <c r="B6" s="41"/>
      <c r="C6" s="6" t="s">
        <v>17</v>
      </c>
      <c r="D6" s="48" t="s">
        <v>23</v>
      </c>
      <c r="E6" s="48"/>
      <c r="F6" s="49"/>
    </row>
    <row r="7" spans="1:6" s="5" customFormat="1" ht="27.75" customHeight="1">
      <c r="A7" s="40"/>
      <c r="B7" s="41"/>
      <c r="C7" s="24" t="s">
        <v>20</v>
      </c>
      <c r="D7" s="55" t="s">
        <v>24</v>
      </c>
      <c r="E7" s="56"/>
      <c r="F7" s="57"/>
    </row>
    <row r="8" spans="1:6" s="5" customFormat="1" ht="27.75" customHeight="1">
      <c r="A8" s="40"/>
      <c r="B8" s="41"/>
      <c r="C8" s="24" t="s">
        <v>33</v>
      </c>
      <c r="D8" s="55" t="s">
        <v>36</v>
      </c>
      <c r="E8" s="56"/>
      <c r="F8" s="57"/>
    </row>
    <row r="9" spans="1:6" s="5" customFormat="1" ht="27.75" customHeight="1">
      <c r="A9" s="40"/>
      <c r="B9" s="41"/>
      <c r="C9" s="24" t="s">
        <v>34</v>
      </c>
      <c r="D9" s="55" t="s">
        <v>37</v>
      </c>
      <c r="E9" s="56"/>
      <c r="F9" s="57"/>
    </row>
    <row r="10" spans="1:6" s="5" customFormat="1" ht="27.75" customHeight="1" thickBot="1">
      <c r="A10" s="42"/>
      <c r="B10" s="43"/>
      <c r="C10" s="8" t="s">
        <v>35</v>
      </c>
      <c r="D10" s="50" t="s">
        <v>44</v>
      </c>
      <c r="E10" s="50"/>
      <c r="F10" s="51"/>
    </row>
    <row r="11" spans="1:6" ht="27.75" customHeight="1">
      <c r="A11" s="2" t="s">
        <v>12</v>
      </c>
      <c r="B11" s="3" t="s">
        <v>13</v>
      </c>
      <c r="C11" s="3" t="s">
        <v>18</v>
      </c>
      <c r="D11" s="3" t="s">
        <v>16</v>
      </c>
      <c r="E11" s="3" t="s">
        <v>14</v>
      </c>
      <c r="F11" s="4" t="s">
        <v>15</v>
      </c>
    </row>
    <row r="12" spans="1:6" ht="27.75" customHeight="1">
      <c r="A12" s="15">
        <v>1</v>
      </c>
      <c r="B12" s="16" t="s">
        <v>19</v>
      </c>
      <c r="C12" s="16" t="s">
        <v>67</v>
      </c>
      <c r="D12" s="17">
        <v>2</v>
      </c>
      <c r="E12" s="18">
        <v>3000000</v>
      </c>
      <c r="F12" s="19">
        <f>E12*0.1</f>
        <v>300000</v>
      </c>
    </row>
    <row r="13" spans="1:6" ht="27.75" customHeight="1">
      <c r="A13" s="15">
        <v>2</v>
      </c>
      <c r="B13" s="16"/>
      <c r="C13" s="16"/>
      <c r="D13" s="17"/>
      <c r="E13" s="18"/>
      <c r="F13" s="19">
        <f>E13*0.1</f>
        <v>0</v>
      </c>
    </row>
    <row r="14" spans="1:6" ht="27.75" customHeight="1">
      <c r="A14" s="15">
        <v>3</v>
      </c>
      <c r="B14" s="16"/>
      <c r="C14" s="16"/>
      <c r="D14" s="17"/>
      <c r="E14" s="18"/>
      <c r="F14" s="19">
        <f>E14*0.1</f>
        <v>0</v>
      </c>
    </row>
    <row r="15" spans="1:6" ht="27.75" customHeight="1">
      <c r="A15" s="15">
        <v>4</v>
      </c>
      <c r="B15" s="16"/>
      <c r="C15" s="16"/>
      <c r="D15" s="17"/>
      <c r="E15" s="18"/>
      <c r="F15" s="19">
        <f>E15*0.1</f>
        <v>0</v>
      </c>
    </row>
    <row r="16" spans="1:6" ht="27.75" customHeight="1" thickBot="1">
      <c r="A16" s="15">
        <v>5</v>
      </c>
      <c r="B16" s="16"/>
      <c r="C16" s="16"/>
      <c r="D16" s="17"/>
      <c r="E16" s="18"/>
      <c r="F16" s="19">
        <f>E16*0.1</f>
        <v>0</v>
      </c>
    </row>
    <row r="17" spans="1:6" ht="27.75" customHeight="1" thickBot="1">
      <c r="A17" s="64" t="s">
        <v>11</v>
      </c>
      <c r="B17" s="65"/>
      <c r="C17" s="20"/>
      <c r="D17" s="20">
        <f>SUM(D12:D16)</f>
        <v>2</v>
      </c>
      <c r="E17" s="21">
        <f>SUM(E12:E16)</f>
        <v>3000000</v>
      </c>
      <c r="F17" s="22">
        <f>SUM(F12:F16)</f>
        <v>300000</v>
      </c>
    </row>
    <row r="18" spans="1:6" s="5" customFormat="1" ht="27.75" customHeight="1">
      <c r="A18" s="68" t="s">
        <v>28</v>
      </c>
      <c r="B18" s="69"/>
      <c r="C18" s="6" t="s">
        <v>21</v>
      </c>
      <c r="D18" s="70" t="s">
        <v>31</v>
      </c>
      <c r="E18" s="70"/>
      <c r="F18" s="71"/>
    </row>
    <row r="19" spans="1:6" s="5" customFormat="1" ht="27.75" customHeight="1">
      <c r="A19" s="40"/>
      <c r="B19" s="41"/>
      <c r="C19" s="6" t="s">
        <v>43</v>
      </c>
      <c r="D19" s="55" t="s">
        <v>45</v>
      </c>
      <c r="E19" s="56"/>
      <c r="F19" s="57"/>
    </row>
    <row r="20" spans="1:6" s="5" customFormat="1" ht="27.75" customHeight="1">
      <c r="A20" s="40"/>
      <c r="B20" s="41"/>
      <c r="C20" s="6" t="s">
        <v>17</v>
      </c>
      <c r="D20" s="48" t="s">
        <v>25</v>
      </c>
      <c r="E20" s="48"/>
      <c r="F20" s="49"/>
    </row>
    <row r="21" spans="1:6" s="5" customFormat="1" ht="27.75" customHeight="1">
      <c r="A21" s="40"/>
      <c r="B21" s="41"/>
      <c r="C21" s="24" t="s">
        <v>20</v>
      </c>
      <c r="D21" s="55" t="s">
        <v>32</v>
      </c>
      <c r="E21" s="56"/>
      <c r="F21" s="57"/>
    </row>
    <row r="22" spans="1:6" s="5" customFormat="1" ht="27.75" customHeight="1">
      <c r="A22" s="40"/>
      <c r="B22" s="41"/>
      <c r="C22" s="24" t="s">
        <v>33</v>
      </c>
      <c r="D22" s="55" t="s">
        <v>46</v>
      </c>
      <c r="E22" s="56"/>
      <c r="F22" s="57"/>
    </row>
    <row r="23" spans="1:6" s="5" customFormat="1" ht="27.75" customHeight="1">
      <c r="A23" s="40"/>
      <c r="B23" s="41"/>
      <c r="C23" s="24" t="s">
        <v>34</v>
      </c>
      <c r="D23" s="55" t="s">
        <v>47</v>
      </c>
      <c r="E23" s="56"/>
      <c r="F23" s="57"/>
    </row>
    <row r="24" spans="1:6" s="5" customFormat="1" ht="27.75" customHeight="1" thickBot="1">
      <c r="A24" s="42"/>
      <c r="B24" s="43"/>
      <c r="C24" s="8" t="s">
        <v>35</v>
      </c>
      <c r="D24" s="50" t="s">
        <v>48</v>
      </c>
      <c r="E24" s="50"/>
      <c r="F24" s="51"/>
    </row>
    <row r="25" spans="1:6" ht="27.75" customHeight="1">
      <c r="A25" s="2" t="s">
        <v>12</v>
      </c>
      <c r="B25" s="3" t="s">
        <v>13</v>
      </c>
      <c r="C25" s="3" t="s">
        <v>18</v>
      </c>
      <c r="D25" s="3" t="s">
        <v>16</v>
      </c>
      <c r="E25" s="3" t="s">
        <v>14</v>
      </c>
      <c r="F25" s="4" t="s">
        <v>15</v>
      </c>
    </row>
    <row r="26" spans="1:6" ht="27.75" customHeight="1">
      <c r="A26" s="15">
        <v>1</v>
      </c>
      <c r="B26" s="17" t="s">
        <v>69</v>
      </c>
      <c r="C26" s="17" t="s">
        <v>68</v>
      </c>
      <c r="D26" s="17">
        <v>2</v>
      </c>
      <c r="E26" s="18">
        <v>2000000</v>
      </c>
      <c r="F26" s="19">
        <f aca="true" t="shared" si="0" ref="F26:F31">E26*0.1</f>
        <v>200000</v>
      </c>
    </row>
    <row r="27" spans="1:6" ht="27.75" customHeight="1">
      <c r="A27" s="15">
        <v>2</v>
      </c>
      <c r="B27" s="17"/>
      <c r="C27" s="17"/>
      <c r="D27" s="17"/>
      <c r="E27" s="18"/>
      <c r="F27" s="19">
        <f t="shared" si="0"/>
        <v>0</v>
      </c>
    </row>
    <row r="28" spans="1:6" ht="27.75" customHeight="1">
      <c r="A28" s="15">
        <v>3</v>
      </c>
      <c r="B28" s="17"/>
      <c r="C28" s="17"/>
      <c r="D28" s="17"/>
      <c r="E28" s="18"/>
      <c r="F28" s="19">
        <f t="shared" si="0"/>
        <v>0</v>
      </c>
    </row>
    <row r="29" spans="1:6" ht="27.75" customHeight="1">
      <c r="A29" s="15">
        <v>4</v>
      </c>
      <c r="B29" s="17"/>
      <c r="C29" s="17"/>
      <c r="D29" s="17"/>
      <c r="E29" s="18"/>
      <c r="F29" s="19">
        <f t="shared" si="0"/>
        <v>0</v>
      </c>
    </row>
    <row r="30" spans="1:6" ht="27.75" customHeight="1">
      <c r="A30" s="15">
        <v>5</v>
      </c>
      <c r="B30" s="17"/>
      <c r="C30" s="17"/>
      <c r="D30" s="17"/>
      <c r="E30" s="18"/>
      <c r="F30" s="19">
        <f t="shared" si="0"/>
        <v>0</v>
      </c>
    </row>
    <row r="31" spans="1:6" ht="27.75" customHeight="1" thickBot="1">
      <c r="A31" s="15">
        <v>6</v>
      </c>
      <c r="B31" s="17"/>
      <c r="C31" s="17"/>
      <c r="D31" s="17"/>
      <c r="E31" s="18"/>
      <c r="F31" s="19">
        <f t="shared" si="0"/>
        <v>0</v>
      </c>
    </row>
    <row r="32" spans="1:6" ht="27.75" customHeight="1" thickBot="1">
      <c r="A32" s="66" t="s">
        <v>11</v>
      </c>
      <c r="B32" s="67"/>
      <c r="C32" s="23"/>
      <c r="D32" s="20">
        <f>SUM(D26:D31)</f>
        <v>2</v>
      </c>
      <c r="E32" s="21">
        <f>SUM(E26:E31)</f>
        <v>2000000</v>
      </c>
      <c r="F32" s="22">
        <f>SUM(F26:F31)</f>
        <v>200000</v>
      </c>
    </row>
    <row r="33" spans="1:6" ht="41.25" customHeight="1">
      <c r="A33" s="58" t="s">
        <v>70</v>
      </c>
      <c r="B33" s="59"/>
      <c r="C33" s="59"/>
      <c r="D33" s="59"/>
      <c r="E33" s="59"/>
      <c r="F33" s="60"/>
    </row>
    <row r="34" spans="1:6" ht="62.25" customHeight="1" thickBot="1">
      <c r="A34" s="61" t="s">
        <v>66</v>
      </c>
      <c r="B34" s="62"/>
      <c r="C34" s="62"/>
      <c r="D34" s="62"/>
      <c r="E34" s="62"/>
      <c r="F34" s="63"/>
    </row>
  </sheetData>
  <sheetProtection/>
  <mergeCells count="24">
    <mergeCell ref="D9:F9"/>
    <mergeCell ref="D21:F21"/>
    <mergeCell ref="D22:F22"/>
    <mergeCell ref="D23:F23"/>
    <mergeCell ref="D5:F5"/>
    <mergeCell ref="D19:F19"/>
    <mergeCell ref="A33:F33"/>
    <mergeCell ref="A34:F34"/>
    <mergeCell ref="A17:B17"/>
    <mergeCell ref="A32:B32"/>
    <mergeCell ref="A18:B24"/>
    <mergeCell ref="D18:F18"/>
    <mergeCell ref="D20:F20"/>
    <mergeCell ref="D24:F24"/>
    <mergeCell ref="A3:B3"/>
    <mergeCell ref="E3:F3"/>
    <mergeCell ref="A4:B10"/>
    <mergeCell ref="A1:F1"/>
    <mergeCell ref="D4:F4"/>
    <mergeCell ref="D6:F6"/>
    <mergeCell ref="D10:F10"/>
    <mergeCell ref="A2:F2"/>
    <mergeCell ref="D7:F7"/>
    <mergeCell ref="D8:F8"/>
  </mergeCells>
  <printOptions/>
  <pageMargins left="0.7086614173228347" right="0.7086614173228347" top="0.9448818897637796" bottom="0.7480314960629921" header="0.9055118110236221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="80" zoomScaleNormal="80" zoomScalePageLayoutView="0" workbookViewId="0" topLeftCell="A1">
      <selection activeCell="Q9" sqref="Q9"/>
    </sheetView>
  </sheetViews>
  <sheetFormatPr defaultColWidth="9.140625" defaultRowHeight="15"/>
  <cols>
    <col min="1" max="1" width="6.421875" style="9" customWidth="1"/>
    <col min="2" max="2" width="4.421875" style="9" customWidth="1"/>
    <col min="3" max="3" width="11.57421875" style="9" customWidth="1"/>
    <col min="4" max="4" width="8.57421875" style="9" customWidth="1"/>
    <col min="5" max="5" width="11.7109375" style="9" customWidth="1"/>
    <col min="6" max="6" width="16.8515625" style="9" customWidth="1"/>
    <col min="7" max="7" width="3.421875" style="9" customWidth="1"/>
    <col min="8" max="8" width="11.00390625" style="9" customWidth="1"/>
    <col min="9" max="9" width="3.57421875" style="9" customWidth="1"/>
    <col min="10" max="10" width="9.00390625" style="9" customWidth="1"/>
    <col min="11" max="16" width="9.00390625" style="10" customWidth="1"/>
    <col min="17" max="16384" width="9.00390625" style="9" customWidth="1"/>
  </cols>
  <sheetData>
    <row r="1" ht="22.5" customHeight="1" thickBot="1">
      <c r="A1" s="9" t="s">
        <v>63</v>
      </c>
    </row>
    <row r="2" spans="1:9" ht="25.5" customHeight="1">
      <c r="A2" s="124" t="s">
        <v>65</v>
      </c>
      <c r="B2" s="125"/>
      <c r="C2" s="125"/>
      <c r="D2" s="125"/>
      <c r="E2" s="125"/>
      <c r="F2" s="125"/>
      <c r="G2" s="125"/>
      <c r="H2" s="125"/>
      <c r="I2" s="126"/>
    </row>
    <row r="3" spans="1:9" ht="25.5" customHeight="1" thickBot="1">
      <c r="A3" s="146" t="s">
        <v>55</v>
      </c>
      <c r="B3" s="147"/>
      <c r="C3" s="147"/>
      <c r="D3" s="147"/>
      <c r="E3" s="147"/>
      <c r="F3" s="147"/>
      <c r="G3" s="147"/>
      <c r="H3" s="147"/>
      <c r="I3" s="148"/>
    </row>
    <row r="4" spans="1:9" ht="12" customHeight="1" thickBot="1">
      <c r="A4" s="29"/>
      <c r="B4" s="28"/>
      <c r="C4" s="28"/>
      <c r="D4" s="28"/>
      <c r="E4" s="28"/>
      <c r="F4" s="28"/>
      <c r="G4" s="28"/>
      <c r="H4" s="28"/>
      <c r="I4" s="28"/>
    </row>
    <row r="5" spans="1:9" ht="26.25" customHeight="1" thickBot="1">
      <c r="A5" s="127" t="s">
        <v>49</v>
      </c>
      <c r="B5" s="128"/>
      <c r="C5" s="129" t="str">
        <f>'사업신청 견적내용'!$C$3</f>
        <v>소공테크</v>
      </c>
      <c r="D5" s="122"/>
      <c r="E5" s="33" t="s">
        <v>0</v>
      </c>
      <c r="F5" s="121" t="str">
        <f>'사업신청 견적내용'!$E$3</f>
        <v>031-354-3641</v>
      </c>
      <c r="G5" s="122"/>
      <c r="H5" s="122"/>
      <c r="I5" s="123"/>
    </row>
    <row r="6" spans="1:9" ht="12" customHeight="1" thickBot="1">
      <c r="A6" s="29"/>
      <c r="B6" s="28"/>
      <c r="C6" s="28"/>
      <c r="D6" s="28"/>
      <c r="E6" s="28"/>
      <c r="F6" s="28"/>
      <c r="G6" s="28"/>
      <c r="H6" s="28"/>
      <c r="I6" s="28"/>
    </row>
    <row r="7" spans="1:9" ht="24.75" customHeight="1">
      <c r="A7" s="130" t="s">
        <v>56</v>
      </c>
      <c r="B7" s="131"/>
      <c r="C7" s="131"/>
      <c r="D7" s="132"/>
      <c r="E7" s="133" t="s">
        <v>1</v>
      </c>
      <c r="F7" s="131"/>
      <c r="G7" s="132"/>
      <c r="H7" s="133" t="s">
        <v>2</v>
      </c>
      <c r="I7" s="134"/>
    </row>
    <row r="8" spans="1:9" ht="24.75" customHeight="1">
      <c r="A8" s="135" t="str">
        <f>'사업신청 견적내용'!$B$12</f>
        <v>적재대</v>
      </c>
      <c r="B8" s="136"/>
      <c r="C8" s="136"/>
      <c r="D8" s="26" t="s">
        <v>29</v>
      </c>
      <c r="E8" s="139">
        <f>'사업신청 견적내용'!E17</f>
        <v>3000000</v>
      </c>
      <c r="F8" s="140"/>
      <c r="G8" s="14" t="s">
        <v>53</v>
      </c>
      <c r="H8" s="13">
        <f>E8*0.1</f>
        <v>300000</v>
      </c>
      <c r="I8" s="25" t="s">
        <v>3</v>
      </c>
    </row>
    <row r="9" spans="1:9" ht="24.75" customHeight="1">
      <c r="A9" s="137" t="str">
        <f>'사업신청 견적내용'!$B$26</f>
        <v>집진기</v>
      </c>
      <c r="B9" s="138"/>
      <c r="C9" s="138"/>
      <c r="D9" s="27" t="s">
        <v>29</v>
      </c>
      <c r="E9" s="139">
        <f>'사업신청 견적내용'!E32</f>
        <v>2000000</v>
      </c>
      <c r="F9" s="140"/>
      <c r="G9" s="14" t="s">
        <v>53</v>
      </c>
      <c r="H9" s="13">
        <f>E9*0.1</f>
        <v>200000</v>
      </c>
      <c r="I9" s="25" t="s">
        <v>3</v>
      </c>
    </row>
    <row r="10" spans="1:9" ht="24.75" customHeight="1">
      <c r="A10" s="137"/>
      <c r="B10" s="138"/>
      <c r="C10" s="138"/>
      <c r="D10" s="141"/>
      <c r="E10" s="139"/>
      <c r="F10" s="140"/>
      <c r="G10" s="14" t="s">
        <v>53</v>
      </c>
      <c r="H10" s="13">
        <f>E10*0.1</f>
        <v>0</v>
      </c>
      <c r="I10" s="25" t="s">
        <v>3</v>
      </c>
    </row>
    <row r="11" spans="1:9" ht="24.75" customHeight="1">
      <c r="A11" s="106" t="s">
        <v>4</v>
      </c>
      <c r="B11" s="107"/>
      <c r="C11" s="107"/>
      <c r="D11" s="108"/>
      <c r="E11" s="109">
        <f>SUM(E8:F10)</f>
        <v>5000000</v>
      </c>
      <c r="F11" s="110"/>
      <c r="G11" s="14" t="s">
        <v>53</v>
      </c>
      <c r="H11" s="13">
        <f>SUM(H8:H10)</f>
        <v>500000</v>
      </c>
      <c r="I11" s="25" t="s">
        <v>3</v>
      </c>
    </row>
    <row r="12" spans="1:9" ht="24.75" customHeight="1">
      <c r="A12" s="111" t="s">
        <v>57</v>
      </c>
      <c r="B12" s="112"/>
      <c r="C12" s="112"/>
      <c r="D12" s="113"/>
      <c r="E12" s="109">
        <f>SUM(E11,H11)</f>
        <v>5500000</v>
      </c>
      <c r="F12" s="110"/>
      <c r="G12" s="110"/>
      <c r="H12" s="110"/>
      <c r="I12" s="25" t="s">
        <v>3</v>
      </c>
    </row>
    <row r="13" spans="1:9" ht="24.75" customHeight="1">
      <c r="A13" s="119" t="s">
        <v>9</v>
      </c>
      <c r="B13" s="120"/>
      <c r="C13" s="120"/>
      <c r="D13" s="120"/>
      <c r="E13" s="107">
        <f>E11*0.9</f>
        <v>4500000</v>
      </c>
      <c r="F13" s="107"/>
      <c r="G13" s="107"/>
      <c r="H13" s="107"/>
      <c r="I13" s="25" t="s">
        <v>3</v>
      </c>
    </row>
    <row r="14" spans="1:9" ht="24.75" customHeight="1">
      <c r="A14" s="114" t="s">
        <v>62</v>
      </c>
      <c r="B14" s="115"/>
      <c r="C14" s="115"/>
      <c r="D14" s="116"/>
      <c r="E14" s="117">
        <f>IF(E13&gt;=5000000,5000000,E13)</f>
        <v>4500000</v>
      </c>
      <c r="F14" s="118"/>
      <c r="G14" s="118"/>
      <c r="H14" s="118"/>
      <c r="I14" s="31" t="s">
        <v>3</v>
      </c>
    </row>
    <row r="15" spans="1:9" ht="24.75" customHeight="1" thickBot="1">
      <c r="A15" s="97" t="s">
        <v>58</v>
      </c>
      <c r="B15" s="98"/>
      <c r="C15" s="98"/>
      <c r="D15" s="99"/>
      <c r="E15" s="100">
        <f>E12-E14</f>
        <v>1000000</v>
      </c>
      <c r="F15" s="101"/>
      <c r="G15" s="101"/>
      <c r="H15" s="101"/>
      <c r="I15" s="32" t="s">
        <v>3</v>
      </c>
    </row>
    <row r="16" spans="1:9" ht="18" customHeight="1">
      <c r="A16" s="74" t="s">
        <v>52</v>
      </c>
      <c r="B16" s="105" t="s">
        <v>5</v>
      </c>
      <c r="C16" s="105"/>
      <c r="D16" s="86" t="str">
        <f>'사업신청 견적내용'!$D$4</f>
        <v>A공구</v>
      </c>
      <c r="E16" s="86"/>
      <c r="F16" s="102" t="str">
        <f>'사업신청 견적내용'!$D$18</f>
        <v>B집진기</v>
      </c>
      <c r="G16" s="103"/>
      <c r="H16" s="102" t="s">
        <v>11</v>
      </c>
      <c r="I16" s="151"/>
    </row>
    <row r="17" spans="1:9" ht="18" customHeight="1">
      <c r="A17" s="75"/>
      <c r="B17" s="87" t="s">
        <v>42</v>
      </c>
      <c r="C17" s="87"/>
      <c r="D17" s="88" t="str">
        <f>'사업신청 견적내용'!$D$5</f>
        <v>김공구</v>
      </c>
      <c r="E17" s="88"/>
      <c r="F17" s="72" t="str">
        <f>'사업신청 견적내용'!$D$19</f>
        <v>김집진</v>
      </c>
      <c r="G17" s="73"/>
      <c r="H17" s="152"/>
      <c r="I17" s="153"/>
    </row>
    <row r="18" spans="1:9" ht="18" customHeight="1">
      <c r="A18" s="75"/>
      <c r="B18" s="87" t="s">
        <v>6</v>
      </c>
      <c r="C18" s="87"/>
      <c r="D18" s="88" t="str">
        <f>'사업신청 견적내용'!$D$6</f>
        <v>000-00-00000</v>
      </c>
      <c r="E18" s="88"/>
      <c r="F18" s="72" t="str">
        <f>'사업신청 견적내용'!$D$20</f>
        <v>111-11-11111</v>
      </c>
      <c r="G18" s="73"/>
      <c r="H18" s="152"/>
      <c r="I18" s="153"/>
    </row>
    <row r="19" spans="1:9" ht="18" customHeight="1">
      <c r="A19" s="75"/>
      <c r="B19" s="87" t="s">
        <v>7</v>
      </c>
      <c r="C19" s="87"/>
      <c r="D19" s="88" t="str">
        <f>'사업신청 견적내용'!$D$7</f>
        <v>010-00-00111</v>
      </c>
      <c r="E19" s="88"/>
      <c r="F19" s="72" t="str">
        <f>'사업신청 견적내용'!$D$21</f>
        <v>031-354-3000</v>
      </c>
      <c r="G19" s="73"/>
      <c r="H19" s="152"/>
      <c r="I19" s="153"/>
    </row>
    <row r="20" spans="1:9" ht="18" customHeight="1">
      <c r="A20" s="75"/>
      <c r="B20" s="87" t="s">
        <v>39</v>
      </c>
      <c r="C20" s="87"/>
      <c r="D20" s="88" t="str">
        <f>'사업신청 견적내용'!$D$8</f>
        <v>00은행</v>
      </c>
      <c r="E20" s="88"/>
      <c r="F20" s="72" t="str">
        <f>'사업신청 견적내용'!$D$22</f>
        <v>BB은행</v>
      </c>
      <c r="G20" s="73"/>
      <c r="H20" s="152"/>
      <c r="I20" s="153"/>
    </row>
    <row r="21" spans="1:9" ht="18" customHeight="1">
      <c r="A21" s="75"/>
      <c r="B21" s="87" t="s">
        <v>40</v>
      </c>
      <c r="C21" s="87"/>
      <c r="D21" s="88" t="str">
        <f>'사업신청 견적내용'!$D$9</f>
        <v>0000-0000000</v>
      </c>
      <c r="E21" s="88"/>
      <c r="F21" s="72" t="str">
        <f>'사업신청 견적내용'!$D$23</f>
        <v>bbbb-bbbbbb</v>
      </c>
      <c r="G21" s="73"/>
      <c r="H21" s="152"/>
      <c r="I21" s="153"/>
    </row>
    <row r="22" spans="1:9" ht="18" customHeight="1">
      <c r="A22" s="75"/>
      <c r="B22" s="87" t="s">
        <v>41</v>
      </c>
      <c r="C22" s="87"/>
      <c r="D22" s="88" t="str">
        <f>'사업신청 견적내용'!$D$10</f>
        <v>김공구(A공구)</v>
      </c>
      <c r="E22" s="88"/>
      <c r="F22" s="72" t="str">
        <f>'사업신청 견적내용'!$D$24</f>
        <v>김집진(B집진기)</v>
      </c>
      <c r="G22" s="73"/>
      <c r="H22" s="152"/>
      <c r="I22" s="153"/>
    </row>
    <row r="23" spans="1:13" ht="18" customHeight="1">
      <c r="A23" s="75"/>
      <c r="B23" s="104" t="s">
        <v>59</v>
      </c>
      <c r="C23" s="104"/>
      <c r="D23" s="79">
        <f>IF(E8*0.9&gt;=5000000,5000000,E8*0.9)</f>
        <v>2700000</v>
      </c>
      <c r="E23" s="79"/>
      <c r="F23" s="77">
        <f>E14-D23</f>
        <v>1800000</v>
      </c>
      <c r="G23" s="78"/>
      <c r="H23" s="77">
        <f>SUM(D23:G23)</f>
        <v>4500000</v>
      </c>
      <c r="I23" s="154"/>
      <c r="M23" s="30"/>
    </row>
    <row r="24" spans="1:9" ht="18" customHeight="1" thickBot="1">
      <c r="A24" s="76"/>
      <c r="B24" s="95" t="s">
        <v>8</v>
      </c>
      <c r="C24" s="95"/>
      <c r="D24" s="96">
        <f>E8+H8-D23</f>
        <v>600000</v>
      </c>
      <c r="E24" s="96"/>
      <c r="F24" s="149">
        <f>E12-E14-D24</f>
        <v>400000</v>
      </c>
      <c r="G24" s="150"/>
      <c r="H24" s="149">
        <f>SUM(D24:G24)</f>
        <v>1000000</v>
      </c>
      <c r="I24" s="155"/>
    </row>
    <row r="25" spans="1:9" ht="39" customHeight="1">
      <c r="A25" s="92" t="s">
        <v>54</v>
      </c>
      <c r="B25" s="93"/>
      <c r="C25" s="93"/>
      <c r="D25" s="93"/>
      <c r="E25" s="93"/>
      <c r="F25" s="93"/>
      <c r="G25" s="93"/>
      <c r="H25" s="93"/>
      <c r="I25" s="94"/>
    </row>
    <row r="26" spans="1:9" ht="24" customHeight="1">
      <c r="A26" s="80" t="str">
        <f>'사업신청 견적내용'!$A$33</f>
        <v>2021년  7월  5일</v>
      </c>
      <c r="B26" s="81"/>
      <c r="C26" s="81"/>
      <c r="D26" s="81"/>
      <c r="E26" s="81"/>
      <c r="F26" s="81"/>
      <c r="G26" s="81"/>
      <c r="H26" s="81"/>
      <c r="I26" s="82"/>
    </row>
    <row r="27" spans="1:9" ht="16.5">
      <c r="A27" s="83" t="str">
        <f>'사업신청 견적내용'!$A$34</f>
        <v>                                                                 대표자       소 공 인    (인)</v>
      </c>
      <c r="B27" s="84"/>
      <c r="C27" s="84"/>
      <c r="D27" s="84"/>
      <c r="E27" s="84"/>
      <c r="F27" s="84"/>
      <c r="G27" s="84"/>
      <c r="H27" s="84"/>
      <c r="I27" s="85"/>
    </row>
    <row r="28" spans="1:9" ht="21" customHeight="1">
      <c r="A28" s="89" t="s">
        <v>10</v>
      </c>
      <c r="B28" s="90"/>
      <c r="C28" s="90"/>
      <c r="D28" s="90"/>
      <c r="E28" s="90"/>
      <c r="F28" s="90"/>
      <c r="G28" s="90"/>
      <c r="H28" s="90"/>
      <c r="I28" s="91"/>
    </row>
    <row r="29" spans="1:9" ht="55.5" customHeight="1">
      <c r="A29" s="34" t="s">
        <v>51</v>
      </c>
      <c r="B29" s="144" t="s">
        <v>61</v>
      </c>
      <c r="C29" s="144"/>
      <c r="D29" s="144"/>
      <c r="E29" s="144"/>
      <c r="F29" s="144"/>
      <c r="G29" s="144"/>
      <c r="H29" s="144"/>
      <c r="I29" s="145"/>
    </row>
    <row r="30" spans="1:9" ht="40.5" customHeight="1" thickBot="1">
      <c r="A30" s="35" t="s">
        <v>50</v>
      </c>
      <c r="B30" s="142" t="s">
        <v>60</v>
      </c>
      <c r="C30" s="142"/>
      <c r="D30" s="142"/>
      <c r="E30" s="142"/>
      <c r="F30" s="142"/>
      <c r="G30" s="142"/>
      <c r="H30" s="142"/>
      <c r="I30" s="143"/>
    </row>
  </sheetData>
  <sheetProtection formatCells="0" formatColumns="0" formatRows="0"/>
  <mergeCells count="67">
    <mergeCell ref="F24:G24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B30:I30"/>
    <mergeCell ref="B29:I29"/>
    <mergeCell ref="A3:I3"/>
    <mergeCell ref="F17:G17"/>
    <mergeCell ref="F18:G18"/>
    <mergeCell ref="F19:G19"/>
    <mergeCell ref="F20:G20"/>
    <mergeCell ref="F22:G22"/>
    <mergeCell ref="B17:C17"/>
    <mergeCell ref="D17:E17"/>
    <mergeCell ref="D20:E20"/>
    <mergeCell ref="D21:E21"/>
    <mergeCell ref="D22:E22"/>
    <mergeCell ref="B20:C20"/>
    <mergeCell ref="B21:C21"/>
    <mergeCell ref="B22:C22"/>
    <mergeCell ref="A8:C8"/>
    <mergeCell ref="A9:C9"/>
    <mergeCell ref="E8:F8"/>
    <mergeCell ref="E9:F9"/>
    <mergeCell ref="A10:D10"/>
    <mergeCell ref="E10:F10"/>
    <mergeCell ref="F5:I5"/>
    <mergeCell ref="A2:I2"/>
    <mergeCell ref="A5:B5"/>
    <mergeCell ref="C5:D5"/>
    <mergeCell ref="A7:D7"/>
    <mergeCell ref="E7:G7"/>
    <mergeCell ref="H7:I7"/>
    <mergeCell ref="A11:D11"/>
    <mergeCell ref="E11:F11"/>
    <mergeCell ref="A12:D12"/>
    <mergeCell ref="E12:H12"/>
    <mergeCell ref="A14:D14"/>
    <mergeCell ref="E14:H14"/>
    <mergeCell ref="A13:D13"/>
    <mergeCell ref="E13:H13"/>
    <mergeCell ref="A28:I28"/>
    <mergeCell ref="A25:I25"/>
    <mergeCell ref="B24:C24"/>
    <mergeCell ref="D24:E24"/>
    <mergeCell ref="A15:D15"/>
    <mergeCell ref="E15:H15"/>
    <mergeCell ref="D19:E19"/>
    <mergeCell ref="F16:G16"/>
    <mergeCell ref="B23:C23"/>
    <mergeCell ref="B16:C16"/>
    <mergeCell ref="F21:G21"/>
    <mergeCell ref="A16:A24"/>
    <mergeCell ref="F23:G23"/>
    <mergeCell ref="D23:E23"/>
    <mergeCell ref="A26:I26"/>
    <mergeCell ref="A27:I27"/>
    <mergeCell ref="D16:E16"/>
    <mergeCell ref="B18:C18"/>
    <mergeCell ref="D18:E18"/>
    <mergeCell ref="B19:C19"/>
  </mergeCells>
  <printOptions/>
  <pageMargins left="0.8267716535433072" right="0.6299212598425197" top="1.141732283464567" bottom="0.35433070866141736" header="0.7086614173228347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2021-06-03T02:22:20Z</cp:lastPrinted>
  <dcterms:created xsi:type="dcterms:W3CDTF">2020-03-24T05:56:27Z</dcterms:created>
  <dcterms:modified xsi:type="dcterms:W3CDTF">2021-06-22T08:53:34Z</dcterms:modified>
  <cp:category/>
  <cp:version/>
  <cp:contentType/>
  <cp:contentStatus/>
</cp:coreProperties>
</file>